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" windowWidth="22116" windowHeight="9000"/>
  </bookViews>
  <sheets>
    <sheet name="Volumen" sheetId="1" r:id="rId1"/>
  </sheets>
  <externalReferences>
    <externalReference r:id="rId2"/>
  </externalReferences>
  <definedNames>
    <definedName name="_xlnm.Print_Area" localSheetId="0">Volumen!$A$1:$M$56</definedName>
    <definedName name="Ua">'[1]Nat. Druckdifferenzen'!$I$61</definedName>
    <definedName name="Üa">'[1]Nat. Druckdifferenzen'!$K$61</definedName>
    <definedName name="Ub">'[1]Nat. Druckdifferenzen'!$I$62</definedName>
    <definedName name="Üb">'[1]Nat. Druckdifferenzen'!$K$62</definedName>
    <definedName name="Uc">'[1]Nat. Druckdifferenzen'!$I$63</definedName>
    <definedName name="Üc">'[1]Nat. Druckdifferenzen'!$K$63</definedName>
    <definedName name="Ud">'[1]Nat. Druckdifferenzen'!$I$64</definedName>
    <definedName name="Üd">'[1]Nat. Druckdifferenzen'!$K$64</definedName>
    <definedName name="Ue">'[1]Nat. Druckdifferenzen'!$I$65</definedName>
    <definedName name="Üe">'[1]Nat. Druckdifferenzen'!$K$65</definedName>
    <definedName name="Ug">'[1]Nat. Druckdifferenzen'!$I$66</definedName>
    <definedName name="Üg">'[1]Nat. Druckdifferenzen'!$K$66</definedName>
  </definedNames>
  <calcPr calcId="125725"/>
</workbook>
</file>

<file path=xl/calcChain.xml><?xml version="1.0" encoding="utf-8"?>
<calcChain xmlns="http://schemas.openxmlformats.org/spreadsheetml/2006/main">
  <c r="M54" i="1"/>
  <c r="I54"/>
  <c r="J54" s="1"/>
  <c r="F54"/>
  <c r="M53"/>
  <c r="I53"/>
  <c r="J53" s="1"/>
  <c r="F53"/>
  <c r="M52"/>
  <c r="I52"/>
  <c r="J52" s="1"/>
  <c r="F52"/>
  <c r="M51"/>
  <c r="I51"/>
  <c r="J51" s="1"/>
  <c r="F51"/>
  <c r="M50"/>
  <c r="I50"/>
  <c r="J50" s="1"/>
  <c r="F50"/>
  <c r="M49"/>
  <c r="I49"/>
  <c r="J49" s="1"/>
  <c r="F49"/>
  <c r="M48"/>
  <c r="I48"/>
  <c r="J48" s="1"/>
  <c r="F48"/>
  <c r="M47"/>
  <c r="I47"/>
  <c r="J47" s="1"/>
  <c r="F47"/>
  <c r="M46"/>
  <c r="I46"/>
  <c r="J46" s="1"/>
  <c r="F46"/>
  <c r="M45"/>
  <c r="I45"/>
  <c r="J45" s="1"/>
  <c r="F45"/>
  <c r="M44"/>
  <c r="I44"/>
  <c r="J44" s="1"/>
  <c r="F44"/>
  <c r="M43"/>
  <c r="I43"/>
  <c r="J43" s="1"/>
  <c r="F43"/>
  <c r="M42"/>
  <c r="I42"/>
  <c r="J42" s="1"/>
  <c r="F42"/>
  <c r="I41"/>
  <c r="J41" s="1"/>
  <c r="M41" s="1"/>
  <c r="F41"/>
  <c r="I40"/>
  <c r="J40" s="1"/>
  <c r="M40" s="1"/>
  <c r="F40"/>
  <c r="I39"/>
  <c r="J39" s="1"/>
  <c r="M39" s="1"/>
  <c r="F39"/>
  <c r="I38"/>
  <c r="J38" s="1"/>
  <c r="M38" s="1"/>
  <c r="F38"/>
  <c r="I37"/>
  <c r="J37" s="1"/>
  <c r="M37" s="1"/>
  <c r="F37"/>
  <c r="I36"/>
  <c r="J36" s="1"/>
  <c r="M36" s="1"/>
  <c r="F36"/>
  <c r="I35"/>
  <c r="J35" s="1"/>
  <c r="M35" s="1"/>
  <c r="F35"/>
  <c r="I34"/>
  <c r="J34" s="1"/>
  <c r="M34" s="1"/>
  <c r="F34"/>
  <c r="I33"/>
  <c r="J33" s="1"/>
  <c r="M33" s="1"/>
  <c r="F33"/>
  <c r="I32"/>
  <c r="J32" s="1"/>
  <c r="M32" s="1"/>
  <c r="F32"/>
  <c r="I31"/>
  <c r="J31" s="1"/>
  <c r="M31" s="1"/>
  <c r="F31"/>
  <c r="I30"/>
  <c r="J30" s="1"/>
  <c r="M30" s="1"/>
  <c r="F30"/>
  <c r="I29"/>
  <c r="J29" s="1"/>
  <c r="M29" s="1"/>
  <c r="F29"/>
  <c r="I28"/>
  <c r="J28" s="1"/>
  <c r="M28" s="1"/>
  <c r="F28"/>
  <c r="I27"/>
  <c r="J27" s="1"/>
  <c r="M27" s="1"/>
  <c r="F27"/>
  <c r="I26"/>
  <c r="J26" s="1"/>
  <c r="M26" s="1"/>
  <c r="F26"/>
  <c r="I25"/>
  <c r="J25" s="1"/>
  <c r="M25" s="1"/>
  <c r="F25"/>
  <c r="I24"/>
  <c r="J24" s="1"/>
  <c r="M24" s="1"/>
  <c r="F24"/>
  <c r="I23"/>
  <c r="J23" s="1"/>
  <c r="M23" s="1"/>
  <c r="F23"/>
  <c r="I22"/>
  <c r="J22" s="1"/>
  <c r="M22" s="1"/>
  <c r="F22"/>
  <c r="I21"/>
  <c r="J21" s="1"/>
  <c r="M21" s="1"/>
  <c r="F21"/>
  <c r="I20"/>
  <c r="J20" s="1"/>
  <c r="M20" s="1"/>
  <c r="F20"/>
  <c r="I19"/>
  <c r="J19" s="1"/>
  <c r="F19"/>
  <c r="M18"/>
  <c r="I18"/>
  <c r="J18" s="1"/>
  <c r="F18"/>
  <c r="M17"/>
  <c r="I17"/>
  <c r="J17" s="1"/>
  <c r="F17"/>
  <c r="J55" l="1"/>
  <c r="M19"/>
  <c r="M55" s="1"/>
</calcChain>
</file>

<file path=xl/comments1.xml><?xml version="1.0" encoding="utf-8"?>
<comments xmlns="http://schemas.openxmlformats.org/spreadsheetml/2006/main">
  <authors>
    <author xml:space="preserve"> </author>
    <author>Putzhammer Josef</author>
    <author>Ingenieurgemeinschaft</author>
    <author>IGBEU</author>
  </authors>
  <commentList>
    <comment ref="A13" authorId="0">
      <text>
        <r>
          <rPr>
            <b/>
            <sz val="8"/>
            <color indexed="81"/>
            <rFont val="Tahoma"/>
            <family val="2"/>
          </rPr>
          <t>z.B. Ausführungspläne, Planstand vom dd.mm.jjjj, erstellt von 
Architekt xy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5" authorId="1">
      <text>
        <r>
          <rPr>
            <b/>
            <sz val="9"/>
            <color indexed="81"/>
            <rFont val="Tahoma"/>
            <family val="2"/>
          </rPr>
          <t>Maß aus Plan mal 0,98 um 2 % für den Putz abzuziehen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2">
      <text>
        <r>
          <rPr>
            <b/>
            <sz val="8"/>
            <color indexed="12"/>
            <rFont val="Tahoma"/>
            <family val="2"/>
          </rPr>
          <t>Nettogrundfläche</t>
        </r>
        <r>
          <rPr>
            <sz val="8"/>
            <color indexed="81"/>
            <rFont val="Tahoma"/>
            <family val="2"/>
          </rPr>
          <t xml:space="preserve">
Die Einzelflächen werden erst zur Nettogrundfläche aufsummiert, wenn die Einzelfläche mit einem "j" in dieser Spalte gekennzeichnet wird.</t>
        </r>
      </text>
    </comment>
    <comment ref="I15" authorId="3">
      <text>
        <r>
          <rPr>
            <b/>
            <sz val="8"/>
            <color indexed="12"/>
            <rFont val="Tahoma"/>
            <family val="2"/>
          </rPr>
          <t xml:space="preserve">Fläche: 
</t>
        </r>
        <r>
          <rPr>
            <sz val="8"/>
            <color indexed="81"/>
            <rFont val="Tahoma"/>
            <family val="2"/>
          </rPr>
          <t>Die dierekte Eingabe von Flächen ist zu vermeiden. (wg. Nachvollziehbarkeit)</t>
        </r>
      </text>
    </comment>
    <comment ref="K15" authorId="3">
      <text>
        <r>
          <rPr>
            <b/>
            <sz val="8"/>
            <color indexed="12"/>
            <rFont val="Tahoma"/>
            <family val="2"/>
          </rPr>
          <t>Raum besitzt nur eine Höhe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u/>
            <sz val="8"/>
            <color indexed="81"/>
            <rFont val="Tahoma"/>
            <family val="2"/>
          </rPr>
          <t>Beipiel Erdgeschoß:</t>
        </r>
        <r>
          <rPr>
            <sz val="8"/>
            <color indexed="81"/>
            <rFont val="Tahoma"/>
            <family val="2"/>
          </rPr>
          <t xml:space="preserve">
Fläche des jeweiligen Raumes multipliziert mit der Raumhöhe.</t>
        </r>
      </text>
    </comment>
    <comment ref="L15" authorId="3">
      <text>
        <r>
          <rPr>
            <b/>
            <sz val="8"/>
            <color indexed="12"/>
            <rFont val="Tahoma"/>
            <family val="2"/>
          </rPr>
          <t>Raum besitzt mehrere Höhen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
Bei Eingabe von h2 werden automatisch h1 und h2 addiert und das Ergebnis halbiert. 
</t>
        </r>
        <r>
          <rPr>
            <u/>
            <sz val="8"/>
            <color indexed="81"/>
            <rFont val="Tahoma"/>
            <family val="2"/>
          </rPr>
          <t>Beispiel Dachgeschoß mit Dachschräge:</t>
        </r>
        <r>
          <rPr>
            <sz val="8"/>
            <color indexed="81"/>
            <rFont val="Tahoma"/>
            <family val="2"/>
          </rPr>
          <t xml:space="preserve">
Raum aufteilen. (siehe Beispiel)
ACHTUNG: wenn h2=0 dann wird von Raum in Dachschräge ausgegangen!
Wenn man normalen Raum rechnen will muss dieses Feld h2 leer sein!</t>
        </r>
      </text>
    </comment>
    <comment ref="I55" authorId="3">
      <text>
        <r>
          <rPr>
            <b/>
            <sz val="8"/>
            <color indexed="10"/>
            <rFont val="Tahoma"/>
            <family val="2"/>
          </rPr>
          <t>Achtung</t>
        </r>
        <r>
          <rPr>
            <sz val="8"/>
            <color indexed="81"/>
            <rFont val="Tahoma"/>
            <family val="2"/>
          </rPr>
          <t xml:space="preserve">
Wurden Zeilen hinzugefügt muß überprüft werden, ob auch alle Einzelflächen aufsummiert werden!</t>
        </r>
      </text>
    </comment>
    <comment ref="M55" authorId="3">
      <text>
        <r>
          <rPr>
            <b/>
            <sz val="8"/>
            <color indexed="10"/>
            <rFont val="Tahoma"/>
            <family val="2"/>
          </rPr>
          <t>Achtung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Wurden Zeilen hinzugefügt muß überprüft werden, ob auch alle Einzelvolumen aufsummiert werden!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<sst xmlns="http://schemas.openxmlformats.org/spreadsheetml/2006/main" count="80" uniqueCount="55">
  <si>
    <t>Luftdichtheitstest - Prüfbericht</t>
  </si>
  <si>
    <t>Berechnungsgrundlage DIN EN 13829</t>
  </si>
  <si>
    <t>Flächen- und Volumenberechung</t>
  </si>
  <si>
    <t>Beispiel</t>
  </si>
  <si>
    <t>Objekt:</t>
  </si>
  <si>
    <t>Max Mustermann</t>
  </si>
  <si>
    <t>Stand:</t>
  </si>
  <si>
    <t>Musterstasse 2, in 0000 Musterort</t>
  </si>
  <si>
    <t>Berechnung aufgestellt von:</t>
  </si>
  <si>
    <t>Berechnung überprüft von:</t>
  </si>
  <si>
    <t>Isocell GmbH</t>
  </si>
  <si>
    <t xml:space="preserve">Grundlage der Bezugsgrößenberechnung: </t>
  </si>
  <si>
    <t>Grundlage der Berechnung des Innenvolumens und der Nettogrundfläche sind:</t>
  </si>
  <si>
    <t>Ausführungsplan / Energieausweis</t>
  </si>
  <si>
    <t>Nr.</t>
  </si>
  <si>
    <t>Beschreibung / Raum</t>
  </si>
  <si>
    <t>Eingabe länge a</t>
  </si>
  <si>
    <t>Eingabe Breite b</t>
  </si>
  <si>
    <t xml:space="preserve">Alternativ
Eingabe Fläche </t>
  </si>
  <si>
    <t>Prüfung Eingabe-werte</t>
  </si>
  <si>
    <t>Faktor</t>
  </si>
  <si>
    <t>Netto-grundfl.</t>
  </si>
  <si>
    <r>
      <t xml:space="preserve">Fläche </t>
    </r>
    <r>
      <rPr>
        <b/>
        <sz val="7"/>
        <rFont val="Arial"/>
        <family val="2"/>
      </rPr>
      <t>(ohne Faktor)</t>
    </r>
  </si>
  <si>
    <r>
      <t xml:space="preserve">Fläche x Faktor </t>
    </r>
    <r>
      <rPr>
        <b/>
        <sz val="7"/>
        <rFont val="Arial"/>
        <family val="2"/>
      </rPr>
      <t>nach Abzug Putz</t>
    </r>
  </si>
  <si>
    <t>h1 *)</t>
  </si>
  <si>
    <t>h2 *)</t>
  </si>
  <si>
    <t>Volumen</t>
  </si>
  <si>
    <t>m</t>
  </si>
  <si>
    <t>m²</t>
  </si>
  <si>
    <t>-</t>
  </si>
  <si>
    <t>Ja = j</t>
  </si>
  <si>
    <t>m³</t>
  </si>
  <si>
    <t>ERDGESCHOSS</t>
  </si>
  <si>
    <t>Gang</t>
  </si>
  <si>
    <t>j</t>
  </si>
  <si>
    <t>Waschen</t>
  </si>
  <si>
    <t>Esszimmer / Küche</t>
  </si>
  <si>
    <t>Wohnzimmer</t>
  </si>
  <si>
    <t>WC-Gäste</t>
  </si>
  <si>
    <t>Arbeitszimmer</t>
  </si>
  <si>
    <t>Garderobe / Abstellraum</t>
  </si>
  <si>
    <t>OBERGESCHOSS</t>
  </si>
  <si>
    <t>Schlafzimmer</t>
  </si>
  <si>
    <t>Bad Klein</t>
  </si>
  <si>
    <t>Bad</t>
  </si>
  <si>
    <t>Zimmer 1</t>
  </si>
  <si>
    <t>Zimmer 2</t>
  </si>
  <si>
    <t>KELLERGESCHOSS</t>
  </si>
  <si>
    <t>Keller 1</t>
    <phoneticPr fontId="0" type="noConversion"/>
  </si>
  <si>
    <t>Keller 2</t>
    <phoneticPr fontId="0" type="noConversion"/>
  </si>
  <si>
    <t>Keller 3</t>
    <phoneticPr fontId="0" type="noConversion"/>
  </si>
  <si>
    <t>Heizraum</t>
    <phoneticPr fontId="0" type="noConversion"/>
  </si>
  <si>
    <t>Summe</t>
  </si>
  <si>
    <r>
      <t xml:space="preserve">*) Die einzugebende Höhe entspricht der </t>
    </r>
    <r>
      <rPr>
        <b/>
        <sz val="10"/>
        <rFont val="Arial"/>
        <family val="2"/>
      </rPr>
      <t>lichten Höhe nach Fertigstellung</t>
    </r>
    <r>
      <rPr>
        <sz val="10"/>
        <rFont val="Arial"/>
      </rPr>
      <t xml:space="preserve"> des Gebäudes.</t>
    </r>
  </si>
  <si>
    <t>Blattschutz 0000</t>
  </si>
</sst>
</file>

<file path=xl/styles.xml><?xml version="1.0" encoding="utf-8"?>
<styleSheet xmlns="http://schemas.openxmlformats.org/spreadsheetml/2006/main">
  <numFmts count="1">
    <numFmt numFmtId="164" formatCode="0;\-0;"/>
  </numFmts>
  <fonts count="21">
    <font>
      <sz val="10"/>
      <name val="Arial"/>
    </font>
    <font>
      <sz val="1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sz val="7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12"/>
      <name val="Tahoma"/>
      <family val="2"/>
    </font>
    <font>
      <u/>
      <sz val="8"/>
      <color indexed="81"/>
      <name val="Tahoma"/>
      <family val="2"/>
    </font>
    <font>
      <b/>
      <sz val="8"/>
      <color indexed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/>
    <xf numFmtId="0" fontId="0" fillId="0" borderId="0" xfId="0" applyAlignment="1">
      <alignment horizontal="center"/>
    </xf>
    <xf numFmtId="0" fontId="5" fillId="0" borderId="0" xfId="1" applyFont="1" applyAlignment="1" applyProtection="1"/>
    <xf numFmtId="0" fontId="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2" fillId="0" borderId="0" xfId="0" applyFont="1"/>
    <xf numFmtId="14" fontId="2" fillId="2" borderId="0" xfId="0" applyNumberFormat="1" applyFont="1" applyFill="1" applyProtection="1">
      <protection locked="0"/>
    </xf>
    <xf numFmtId="0" fontId="2" fillId="2" borderId="0" xfId="0" applyFont="1" applyFill="1" applyProtection="1">
      <protection locked="0"/>
    </xf>
    <xf numFmtId="164" fontId="0" fillId="0" borderId="1" xfId="0" applyNumberFormat="1" applyFill="1" applyBorder="1" applyAlignment="1" applyProtection="1">
      <alignment horizontal="left"/>
      <protection locked="0" hidden="1"/>
    </xf>
    <xf numFmtId="0" fontId="6" fillId="0" borderId="0" xfId="0" applyFont="1"/>
    <xf numFmtId="0" fontId="2" fillId="2" borderId="0" xfId="0" applyFont="1" applyFill="1" applyAlignment="1" applyProtection="1">
      <alignment horizontal="center"/>
      <protection locked="0"/>
    </xf>
    <xf numFmtId="0" fontId="7" fillId="0" borderId="2" xfId="0" applyFont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Protection="1">
      <protection locked="0"/>
    </xf>
    <xf numFmtId="2" fontId="0" fillId="0" borderId="0" xfId="0" applyNumberFormat="1" applyProtection="1">
      <protection locked="0"/>
    </xf>
    <xf numFmtId="2" fontId="11" fillId="0" borderId="0" xfId="0" applyNumberFormat="1" applyFont="1" applyAlignment="1">
      <alignment horizontal="left" vertical="center"/>
    </xf>
    <xf numFmtId="0" fontId="0" fillId="0" borderId="0" xfId="0" applyNumberFormat="1" applyFill="1" applyProtection="1"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2" fontId="0" fillId="3" borderId="0" xfId="0" applyNumberFormat="1" applyFill="1"/>
    <xf numFmtId="2" fontId="0" fillId="2" borderId="0" xfId="0" applyNumberFormat="1" applyFill="1" applyProtection="1">
      <protection locked="0"/>
    </xf>
    <xf numFmtId="0" fontId="12" fillId="0" borderId="0" xfId="0" applyFont="1" applyBorder="1" applyAlignment="1">
      <alignment horizontal="center" vertical="top"/>
    </xf>
    <xf numFmtId="0" fontId="0" fillId="0" borderId="0" xfId="0" applyBorder="1"/>
    <xf numFmtId="0" fontId="0" fillId="0" borderId="0" xfId="0" applyNumberFormat="1" applyAlignment="1" applyProtection="1">
      <alignment horizontal="center"/>
      <protection locked="0"/>
    </xf>
    <xf numFmtId="2" fontId="0" fillId="0" borderId="0" xfId="0" applyNumberFormat="1"/>
    <xf numFmtId="0" fontId="0" fillId="0" borderId="4" xfId="0" applyBorder="1"/>
    <xf numFmtId="2" fontId="0" fillId="0" borderId="4" xfId="0" applyNumberFormat="1" applyBorder="1"/>
    <xf numFmtId="0" fontId="0" fillId="0" borderId="4" xfId="0" applyNumberFormat="1" applyBorder="1"/>
    <xf numFmtId="0" fontId="0" fillId="0" borderId="4" xfId="0" applyNumberFormat="1" applyBorder="1" applyAlignment="1">
      <alignment horizontal="center"/>
    </xf>
    <xf numFmtId="0" fontId="13" fillId="0" borderId="0" xfId="0" applyFont="1"/>
  </cellXfs>
  <cellStyles count="6">
    <cellStyle name="Hyperlink" xfId="1" builtinId="8"/>
    <cellStyle name="Hyperlink 2" xfId="2"/>
    <cellStyle name="Hyperlink 2 2" xfId="3"/>
    <cellStyle name="Prozent 2" xfId="4"/>
    <cellStyle name="Prozent 2 2" xfId="5"/>
    <cellStyle name="Standard" xfId="0" builtinId="0"/>
  </cellStyles>
  <dxfs count="5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Vertrieb\TECHNIK\BlowerDoor\Mineapolis%20Messungen\Messungen%202013\K&#228;ser%202013\BD-Messung_BV%20WA%20Richard-Wagner-Str.%2081,%2086633%20Neuburg%20a.d.%20Donau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lfe"/>
      <sheetName val="Start"/>
      <sheetName val="Pruefbericht"/>
      <sheetName val="Inhalt"/>
      <sheetName val="Gebäudedaten"/>
      <sheetName val="Protokoll"/>
      <sheetName val="Berechnung"/>
      <sheetName val="Grafik"/>
      <sheetName val="Bemerkungen"/>
      <sheetName val="Nat. Druckdifferenzen"/>
      <sheetName val="EnEV-Schlussmessung"/>
      <sheetName val="Checkliste-Verfahren-A"/>
      <sheetName val="APT"/>
      <sheetName val="DS"/>
      <sheetName val="Read_BLD"/>
      <sheetName val="Modul1"/>
      <sheetName val="Tabel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>
        <row r="61">
          <cell r="I61">
            <v>4</v>
          </cell>
          <cell r="K61">
            <v>4</v>
          </cell>
        </row>
        <row r="62">
          <cell r="I62">
            <v>2.9068883707497268</v>
          </cell>
          <cell r="K62">
            <v>2.9068883707497268</v>
          </cell>
        </row>
        <row r="63">
          <cell r="I63">
            <v>0.05</v>
          </cell>
          <cell r="K63">
            <v>0.05</v>
          </cell>
        </row>
        <row r="64">
          <cell r="I64">
            <v>5</v>
          </cell>
          <cell r="K64">
            <v>5</v>
          </cell>
        </row>
        <row r="65">
          <cell r="I65">
            <v>0</v>
          </cell>
          <cell r="K65">
            <v>0</v>
          </cell>
        </row>
        <row r="66">
          <cell r="I66">
            <v>10</v>
          </cell>
          <cell r="K66">
            <v>10</v>
          </cell>
        </row>
      </sheetData>
      <sheetData sheetId="10"/>
      <sheetData sheetId="11"/>
      <sheetData sheetId="12"/>
      <sheetData sheetId="13"/>
      <sheetData sheetId="14" refreshError="1"/>
      <sheetData sheetId="15" refreshError="1"/>
      <sheetData sheetId="16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tabSelected="1" zoomScale="115" zoomScaleNormal="115" workbookViewId="0">
      <selection activeCell="C6" sqref="C6"/>
    </sheetView>
  </sheetViews>
  <sheetFormatPr baseColWidth="10" defaultRowHeight="13.2"/>
  <cols>
    <col min="1" max="1" width="3.77734375" customWidth="1"/>
    <col min="2" max="2" width="21.44140625" bestFit="1" customWidth="1"/>
    <col min="3" max="7" width="7.33203125" customWidth="1"/>
    <col min="8" max="8" width="7.33203125" style="5" customWidth="1"/>
    <col min="9" max="10" width="8.6640625" customWidth="1"/>
    <col min="11" max="12" width="7.33203125" customWidth="1"/>
    <col min="13" max="13" width="10.109375" bestFit="1" customWidth="1"/>
  </cols>
  <sheetData>
    <row r="1" spans="1:14" ht="22.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15.6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ht="17.399999999999999">
      <c r="A4" s="4"/>
      <c r="N4" s="6" t="s">
        <v>3</v>
      </c>
    </row>
    <row r="5" spans="1:14" ht="15.6">
      <c r="A5" s="7" t="s">
        <v>4</v>
      </c>
      <c r="C5" s="8" t="s">
        <v>5</v>
      </c>
      <c r="D5" s="8"/>
      <c r="E5" s="8"/>
      <c r="F5" s="8"/>
      <c r="G5" s="8"/>
      <c r="H5" s="9"/>
      <c r="L5" s="10" t="s">
        <v>6</v>
      </c>
      <c r="M5" s="11">
        <v>41627</v>
      </c>
    </row>
    <row r="6" spans="1:14">
      <c r="C6" s="8" t="s">
        <v>7</v>
      </c>
      <c r="D6" s="8"/>
      <c r="E6" s="8"/>
      <c r="F6" s="8"/>
      <c r="G6" s="8"/>
      <c r="H6" s="9"/>
    </row>
    <row r="7" spans="1:14">
      <c r="H7"/>
    </row>
    <row r="8" spans="1:14">
      <c r="A8" s="10" t="s">
        <v>8</v>
      </c>
      <c r="C8" s="12"/>
      <c r="D8" s="8"/>
      <c r="E8" s="8"/>
      <c r="F8" s="8"/>
      <c r="G8" s="8"/>
      <c r="H8" s="8"/>
    </row>
    <row r="9" spans="1:14">
      <c r="A9" s="10" t="s">
        <v>9</v>
      </c>
      <c r="C9" s="13" t="s">
        <v>10</v>
      </c>
      <c r="D9" s="8"/>
      <c r="E9" s="8"/>
      <c r="F9" s="8"/>
      <c r="G9" s="8"/>
      <c r="H9" s="8"/>
    </row>
    <row r="10" spans="1:14">
      <c r="H10"/>
    </row>
    <row r="11" spans="1:14">
      <c r="A11" s="14" t="s">
        <v>11</v>
      </c>
      <c r="H11"/>
    </row>
    <row r="12" spans="1:14">
      <c r="A12" s="10" t="s">
        <v>12</v>
      </c>
      <c r="H12"/>
    </row>
    <row r="13" spans="1:14">
      <c r="A13" s="15" t="s">
        <v>13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5" spans="1:14" s="20" customFormat="1" ht="45.75" customHeight="1">
      <c r="A15" s="16" t="s">
        <v>14</v>
      </c>
      <c r="B15" s="16" t="s">
        <v>15</v>
      </c>
      <c r="C15" s="17" t="s">
        <v>16</v>
      </c>
      <c r="D15" s="17" t="s">
        <v>17</v>
      </c>
      <c r="E15" s="17" t="s">
        <v>18</v>
      </c>
      <c r="F15" s="18" t="s">
        <v>19</v>
      </c>
      <c r="G15" s="16" t="s">
        <v>20</v>
      </c>
      <c r="H15" s="19" t="s">
        <v>21</v>
      </c>
      <c r="I15" s="19" t="s">
        <v>22</v>
      </c>
      <c r="J15" s="19" t="s">
        <v>23</v>
      </c>
      <c r="K15" s="16" t="s">
        <v>24</v>
      </c>
      <c r="L15" s="16" t="s">
        <v>25</v>
      </c>
      <c r="M15" s="16" t="s">
        <v>26</v>
      </c>
    </row>
    <row r="16" spans="1:14" s="23" customFormat="1" ht="12.6" thickBot="1">
      <c r="A16" s="21"/>
      <c r="B16" s="21"/>
      <c r="C16" s="21" t="s">
        <v>27</v>
      </c>
      <c r="D16" s="21" t="s">
        <v>27</v>
      </c>
      <c r="E16" s="21" t="s">
        <v>28</v>
      </c>
      <c r="F16" s="21"/>
      <c r="G16" s="21" t="s">
        <v>29</v>
      </c>
      <c r="H16" s="22" t="s">
        <v>30</v>
      </c>
      <c r="I16" s="21" t="s">
        <v>28</v>
      </c>
      <c r="J16" s="21" t="s">
        <v>28</v>
      </c>
      <c r="K16" s="21" t="s">
        <v>27</v>
      </c>
      <c r="L16" s="21" t="s">
        <v>27</v>
      </c>
      <c r="M16" s="21" t="s">
        <v>31</v>
      </c>
    </row>
    <row r="17" spans="2:14" ht="13.8">
      <c r="B17" s="24"/>
      <c r="C17" s="25"/>
      <c r="D17" s="25"/>
      <c r="E17" s="25"/>
      <c r="F17" s="26" t="str">
        <f t="shared" ref="F17:F35" si="0">IF(AND(C17&gt;0,E17&gt;0), "FEHLER","")</f>
        <v/>
      </c>
      <c r="G17" s="27"/>
      <c r="H17" s="28"/>
      <c r="I17" s="29">
        <f>IF(E17&gt;0,E17,(C17*D17))</f>
        <v>0</v>
      </c>
      <c r="J17" s="29">
        <f>I17*G17</f>
        <v>0</v>
      </c>
      <c r="K17" s="30"/>
      <c r="L17" s="30"/>
      <c r="M17" s="29" t="str">
        <f>IF(ISBLANK(K17),"",IF(L17="",PRODUCT(J17:K17),(J17*(K17+L17)/2)))</f>
        <v/>
      </c>
      <c r="N17" s="31"/>
    </row>
    <row r="18" spans="2:14" ht="13.8">
      <c r="B18" s="24" t="s">
        <v>32</v>
      </c>
      <c r="C18" s="25"/>
      <c r="D18" s="25"/>
      <c r="E18" s="25"/>
      <c r="F18" s="26" t="str">
        <f t="shared" si="0"/>
        <v/>
      </c>
      <c r="G18" s="27"/>
      <c r="H18" s="28"/>
      <c r="I18" s="29">
        <f>IF(E18&gt;0,E18,(C18*D18))</f>
        <v>0</v>
      </c>
      <c r="J18" s="29">
        <f>I18*G18</f>
        <v>0</v>
      </c>
      <c r="K18" s="30"/>
      <c r="L18" s="30"/>
      <c r="M18" s="29" t="str">
        <f t="shared" ref="M18:M54" si="1">IF(ISBLANK(K18),"",IF(L18="",PRODUCT(J18:K18),(J18*(K18+L18)/2)))</f>
        <v/>
      </c>
      <c r="N18" s="31"/>
    </row>
    <row r="19" spans="2:14">
      <c r="B19" s="24" t="s">
        <v>33</v>
      </c>
      <c r="C19" s="25"/>
      <c r="D19" s="25"/>
      <c r="E19" s="25">
        <v>10.199999999999999</v>
      </c>
      <c r="F19" s="26" t="str">
        <f t="shared" si="0"/>
        <v/>
      </c>
      <c r="G19" s="27">
        <v>0.98</v>
      </c>
      <c r="H19" s="28" t="s">
        <v>34</v>
      </c>
      <c r="I19" s="29">
        <f>IF(E19&gt;0,E19,(C19*D19))</f>
        <v>10.199999999999999</v>
      </c>
      <c r="J19" s="29">
        <f>I19*G19</f>
        <v>9.9959999999999987</v>
      </c>
      <c r="K19" s="30">
        <v>2.6</v>
      </c>
      <c r="L19" s="30"/>
      <c r="M19" s="29">
        <f t="shared" si="1"/>
        <v>25.989599999999996</v>
      </c>
      <c r="N19" s="32"/>
    </row>
    <row r="20" spans="2:14">
      <c r="B20" s="24" t="s">
        <v>35</v>
      </c>
      <c r="C20" s="25"/>
      <c r="D20" s="25"/>
      <c r="E20" s="25">
        <v>5.52</v>
      </c>
      <c r="F20" s="26" t="str">
        <f t="shared" si="0"/>
        <v/>
      </c>
      <c r="G20" s="27">
        <v>0.98</v>
      </c>
      <c r="H20" s="28" t="s">
        <v>34</v>
      </c>
      <c r="I20" s="29">
        <f t="shared" ref="I20:I54" si="2">IF(E20&gt;0,E20,(C20*D20))</f>
        <v>5.52</v>
      </c>
      <c r="J20" s="29">
        <f t="shared" ref="J20:J54" si="3">I20*G20</f>
        <v>5.4095999999999993</v>
      </c>
      <c r="K20" s="30">
        <v>2.6</v>
      </c>
      <c r="L20" s="30"/>
      <c r="M20" s="29">
        <f t="shared" si="1"/>
        <v>14.064959999999999</v>
      </c>
    </row>
    <row r="21" spans="2:14">
      <c r="B21" s="24" t="s">
        <v>36</v>
      </c>
      <c r="C21" s="25"/>
      <c r="D21" s="25"/>
      <c r="E21" s="25">
        <v>30.46</v>
      </c>
      <c r="F21" s="26" t="str">
        <f t="shared" si="0"/>
        <v/>
      </c>
      <c r="G21" s="27">
        <v>0.98</v>
      </c>
      <c r="H21" s="28" t="s">
        <v>34</v>
      </c>
      <c r="I21" s="29">
        <f t="shared" si="2"/>
        <v>30.46</v>
      </c>
      <c r="J21" s="29">
        <f t="shared" si="3"/>
        <v>29.8508</v>
      </c>
      <c r="K21" s="30">
        <v>2.6</v>
      </c>
      <c r="L21" s="30"/>
      <c r="M21" s="29">
        <f t="shared" si="1"/>
        <v>77.612080000000006</v>
      </c>
    </row>
    <row r="22" spans="2:14">
      <c r="B22" s="24" t="s">
        <v>37</v>
      </c>
      <c r="C22" s="25"/>
      <c r="D22" s="25"/>
      <c r="E22" s="25">
        <v>16.760000000000002</v>
      </c>
      <c r="F22" s="26" t="str">
        <f t="shared" si="0"/>
        <v/>
      </c>
      <c r="G22" s="27">
        <v>0.98</v>
      </c>
      <c r="H22" s="28" t="s">
        <v>34</v>
      </c>
      <c r="I22" s="29">
        <f t="shared" si="2"/>
        <v>16.760000000000002</v>
      </c>
      <c r="J22" s="29">
        <f t="shared" si="3"/>
        <v>16.424800000000001</v>
      </c>
      <c r="K22" s="30">
        <v>2.6</v>
      </c>
      <c r="L22" s="30"/>
      <c r="M22" s="29">
        <f t="shared" si="1"/>
        <v>42.704480000000004</v>
      </c>
    </row>
    <row r="23" spans="2:14">
      <c r="B23" s="24" t="s">
        <v>38</v>
      </c>
      <c r="C23" s="25"/>
      <c r="D23" s="25"/>
      <c r="E23" s="25">
        <v>2.2000000000000002</v>
      </c>
      <c r="F23" s="26" t="str">
        <f t="shared" si="0"/>
        <v/>
      </c>
      <c r="G23" s="27">
        <v>0.98</v>
      </c>
      <c r="H23" s="28" t="s">
        <v>34</v>
      </c>
      <c r="I23" s="29">
        <f t="shared" si="2"/>
        <v>2.2000000000000002</v>
      </c>
      <c r="J23" s="29">
        <f t="shared" si="3"/>
        <v>2.1560000000000001</v>
      </c>
      <c r="K23" s="30">
        <v>2.6</v>
      </c>
      <c r="L23" s="30"/>
      <c r="M23" s="29">
        <f t="shared" si="1"/>
        <v>5.6056000000000008</v>
      </c>
    </row>
    <row r="24" spans="2:14">
      <c r="B24" s="24" t="s">
        <v>39</v>
      </c>
      <c r="C24" s="25"/>
      <c r="D24" s="25"/>
      <c r="E24" s="25">
        <v>12.95</v>
      </c>
      <c r="F24" s="26" t="str">
        <f t="shared" si="0"/>
        <v/>
      </c>
      <c r="G24" s="27">
        <v>0.98</v>
      </c>
      <c r="H24" s="28" t="s">
        <v>34</v>
      </c>
      <c r="I24" s="29">
        <f t="shared" si="2"/>
        <v>12.95</v>
      </c>
      <c r="J24" s="29">
        <f t="shared" si="3"/>
        <v>12.690999999999999</v>
      </c>
      <c r="K24" s="30">
        <v>2.6</v>
      </c>
      <c r="L24" s="30"/>
      <c r="M24" s="29">
        <f t="shared" si="1"/>
        <v>32.996600000000001</v>
      </c>
    </row>
    <row r="25" spans="2:14">
      <c r="B25" s="24" t="s">
        <v>40</v>
      </c>
      <c r="C25" s="25"/>
      <c r="D25" s="25"/>
      <c r="E25" s="25"/>
      <c r="F25" s="26" t="str">
        <f t="shared" si="0"/>
        <v/>
      </c>
      <c r="G25" s="27">
        <v>0.98</v>
      </c>
      <c r="H25" s="28" t="s">
        <v>34</v>
      </c>
      <c r="I25" s="29">
        <f t="shared" si="2"/>
        <v>0</v>
      </c>
      <c r="J25" s="29">
        <f t="shared" si="3"/>
        <v>0</v>
      </c>
      <c r="K25" s="30">
        <v>2.52</v>
      </c>
      <c r="L25" s="30"/>
      <c r="M25" s="29">
        <f t="shared" si="1"/>
        <v>0</v>
      </c>
    </row>
    <row r="26" spans="2:14">
      <c r="B26" s="24"/>
      <c r="C26" s="25"/>
      <c r="D26" s="25"/>
      <c r="E26" s="25"/>
      <c r="F26" s="26" t="str">
        <f t="shared" si="0"/>
        <v/>
      </c>
      <c r="G26" s="27"/>
      <c r="H26" s="28"/>
      <c r="I26" s="29">
        <f t="shared" si="2"/>
        <v>0</v>
      </c>
      <c r="J26" s="29">
        <f t="shared" si="3"/>
        <v>0</v>
      </c>
      <c r="K26" s="30">
        <v>2.52</v>
      </c>
      <c r="L26" s="30"/>
      <c r="M26" s="29">
        <f t="shared" si="1"/>
        <v>0</v>
      </c>
    </row>
    <row r="27" spans="2:14">
      <c r="B27" s="24" t="s">
        <v>41</v>
      </c>
      <c r="C27" s="25"/>
      <c r="D27" s="25"/>
      <c r="E27" s="25"/>
      <c r="F27" s="26" t="str">
        <f t="shared" si="0"/>
        <v/>
      </c>
      <c r="G27" s="27"/>
      <c r="H27" s="28"/>
      <c r="I27" s="29">
        <f t="shared" si="2"/>
        <v>0</v>
      </c>
      <c r="J27" s="29">
        <f t="shared" si="3"/>
        <v>0</v>
      </c>
      <c r="K27" s="30">
        <v>2.52</v>
      </c>
      <c r="L27" s="30"/>
      <c r="M27" s="29">
        <f t="shared" si="1"/>
        <v>0</v>
      </c>
    </row>
    <row r="28" spans="2:14">
      <c r="B28" s="24" t="s">
        <v>42</v>
      </c>
      <c r="C28" s="25"/>
      <c r="D28" s="25"/>
      <c r="E28" s="25">
        <v>21.57</v>
      </c>
      <c r="F28" s="26" t="str">
        <f t="shared" si="0"/>
        <v/>
      </c>
      <c r="G28" s="27">
        <v>0.98</v>
      </c>
      <c r="H28" s="28" t="s">
        <v>34</v>
      </c>
      <c r="I28" s="29">
        <f t="shared" si="2"/>
        <v>21.57</v>
      </c>
      <c r="J28" s="29">
        <f t="shared" si="3"/>
        <v>21.1386</v>
      </c>
      <c r="K28" s="30">
        <v>2.42</v>
      </c>
      <c r="L28" s="30"/>
      <c r="M28" s="29">
        <f t="shared" si="1"/>
        <v>51.155411999999998</v>
      </c>
    </row>
    <row r="29" spans="2:14">
      <c r="B29" s="24" t="s">
        <v>43</v>
      </c>
      <c r="C29" s="25"/>
      <c r="D29" s="25"/>
      <c r="E29" s="25">
        <v>3.89</v>
      </c>
      <c r="F29" s="26" t="str">
        <f t="shared" si="0"/>
        <v/>
      </c>
      <c r="G29" s="27">
        <v>0.98</v>
      </c>
      <c r="H29" s="28" t="s">
        <v>34</v>
      </c>
      <c r="I29" s="29">
        <f t="shared" si="2"/>
        <v>3.89</v>
      </c>
      <c r="J29" s="29">
        <f t="shared" si="3"/>
        <v>3.8122000000000003</v>
      </c>
      <c r="K29" s="30">
        <v>2.42</v>
      </c>
      <c r="L29" s="30"/>
      <c r="M29" s="29">
        <f t="shared" si="1"/>
        <v>9.2255240000000001</v>
      </c>
    </row>
    <row r="30" spans="2:14">
      <c r="B30" s="24" t="s">
        <v>44</v>
      </c>
      <c r="C30" s="25"/>
      <c r="D30" s="25"/>
      <c r="E30" s="25">
        <v>13.64</v>
      </c>
      <c r="F30" s="26" t="str">
        <f t="shared" si="0"/>
        <v/>
      </c>
      <c r="G30" s="27">
        <v>0.98</v>
      </c>
      <c r="H30" s="28" t="s">
        <v>34</v>
      </c>
      <c r="I30" s="29">
        <f t="shared" si="2"/>
        <v>13.64</v>
      </c>
      <c r="J30" s="29">
        <f t="shared" si="3"/>
        <v>13.3672</v>
      </c>
      <c r="K30" s="30">
        <v>2.42</v>
      </c>
      <c r="L30" s="30"/>
      <c r="M30" s="29">
        <f t="shared" si="1"/>
        <v>32.348624000000001</v>
      </c>
    </row>
    <row r="31" spans="2:14">
      <c r="B31" s="24" t="s">
        <v>45</v>
      </c>
      <c r="C31" s="25"/>
      <c r="D31" s="25"/>
      <c r="E31" s="25">
        <v>13.36</v>
      </c>
      <c r="F31" s="26" t="str">
        <f t="shared" si="0"/>
        <v/>
      </c>
      <c r="G31" s="27">
        <v>0.98</v>
      </c>
      <c r="H31" s="28" t="s">
        <v>34</v>
      </c>
      <c r="I31" s="29">
        <f t="shared" si="2"/>
        <v>13.36</v>
      </c>
      <c r="J31" s="29">
        <f t="shared" si="3"/>
        <v>13.092799999999999</v>
      </c>
      <c r="K31" s="30">
        <v>2.42</v>
      </c>
      <c r="L31" s="30"/>
      <c r="M31" s="29">
        <f t="shared" si="1"/>
        <v>31.684575999999996</v>
      </c>
    </row>
    <row r="32" spans="2:14">
      <c r="B32" s="24" t="s">
        <v>46</v>
      </c>
      <c r="C32" s="25"/>
      <c r="D32" s="25"/>
      <c r="E32" s="25">
        <v>12.62</v>
      </c>
      <c r="F32" s="26" t="str">
        <f t="shared" si="0"/>
        <v/>
      </c>
      <c r="G32" s="27">
        <v>0.98</v>
      </c>
      <c r="H32" s="28" t="s">
        <v>34</v>
      </c>
      <c r="I32" s="29">
        <f t="shared" si="2"/>
        <v>12.62</v>
      </c>
      <c r="J32" s="29">
        <f t="shared" si="3"/>
        <v>12.367599999999999</v>
      </c>
      <c r="K32" s="30">
        <v>2.42</v>
      </c>
      <c r="L32" s="30"/>
      <c r="M32" s="29">
        <f t="shared" si="1"/>
        <v>29.929592</v>
      </c>
    </row>
    <row r="33" spans="2:13">
      <c r="B33" s="24" t="s">
        <v>33</v>
      </c>
      <c r="C33" s="25"/>
      <c r="D33" s="25"/>
      <c r="E33" s="25">
        <v>7.8</v>
      </c>
      <c r="F33" s="26" t="str">
        <f t="shared" si="0"/>
        <v/>
      </c>
      <c r="G33" s="27">
        <v>0.98</v>
      </c>
      <c r="H33" s="28" t="s">
        <v>34</v>
      </c>
      <c r="I33" s="29">
        <f t="shared" si="2"/>
        <v>7.8</v>
      </c>
      <c r="J33" s="29">
        <f t="shared" si="3"/>
        <v>7.6440000000000001</v>
      </c>
      <c r="K33" s="30">
        <v>2.42</v>
      </c>
      <c r="L33" s="30"/>
      <c r="M33" s="29">
        <f t="shared" si="1"/>
        <v>18.498480000000001</v>
      </c>
    </row>
    <row r="34" spans="2:13">
      <c r="B34" s="24"/>
      <c r="C34" s="25"/>
      <c r="D34" s="25"/>
      <c r="E34" s="25"/>
      <c r="F34" s="26" t="str">
        <f t="shared" si="0"/>
        <v/>
      </c>
      <c r="G34" s="27"/>
      <c r="H34" s="28"/>
      <c r="I34" s="29">
        <f t="shared" si="2"/>
        <v>0</v>
      </c>
      <c r="J34" s="29">
        <f t="shared" si="3"/>
        <v>0</v>
      </c>
      <c r="K34" s="30">
        <v>2.52</v>
      </c>
      <c r="L34" s="30"/>
      <c r="M34" s="29">
        <f t="shared" si="1"/>
        <v>0</v>
      </c>
    </row>
    <row r="35" spans="2:13">
      <c r="B35" s="24" t="s">
        <v>47</v>
      </c>
      <c r="C35" s="25"/>
      <c r="D35" s="25"/>
      <c r="E35" s="25"/>
      <c r="F35" s="26" t="str">
        <f t="shared" si="0"/>
        <v/>
      </c>
      <c r="G35" s="27"/>
      <c r="H35" s="28"/>
      <c r="I35" s="29">
        <f t="shared" si="2"/>
        <v>0</v>
      </c>
      <c r="J35" s="29">
        <f t="shared" si="3"/>
        <v>0</v>
      </c>
      <c r="K35" s="30">
        <v>2.52</v>
      </c>
      <c r="L35" s="30"/>
      <c r="M35" s="29">
        <f t="shared" si="1"/>
        <v>0</v>
      </c>
    </row>
    <row r="36" spans="2:13">
      <c r="B36" s="24" t="s">
        <v>33</v>
      </c>
      <c r="C36" s="25"/>
      <c r="D36" s="25"/>
      <c r="E36" s="25">
        <v>6.57</v>
      </c>
      <c r="F36" s="26" t="str">
        <f>IF(AND(C36&gt;0,E36&gt;0), "FEHLER","")</f>
        <v/>
      </c>
      <c r="G36" s="27">
        <v>0.98</v>
      </c>
      <c r="H36" s="28" t="s">
        <v>34</v>
      </c>
      <c r="I36" s="29">
        <f t="shared" si="2"/>
        <v>6.57</v>
      </c>
      <c r="J36" s="29">
        <f t="shared" si="3"/>
        <v>6.4386000000000001</v>
      </c>
      <c r="K36" s="30">
        <v>2.64</v>
      </c>
      <c r="L36" s="30"/>
      <c r="M36" s="29">
        <f t="shared" si="1"/>
        <v>16.997904000000002</v>
      </c>
    </row>
    <row r="37" spans="2:13">
      <c r="B37" s="24" t="s">
        <v>48</v>
      </c>
      <c r="C37" s="25"/>
      <c r="D37" s="25"/>
      <c r="E37" s="25">
        <v>17.84</v>
      </c>
      <c r="F37" s="26" t="str">
        <f t="shared" ref="F37:F54" si="4">IF(AND(C37&gt;0,E37&gt;0), "FEHLER","")</f>
        <v/>
      </c>
      <c r="G37" s="27">
        <v>0.98</v>
      </c>
      <c r="H37" s="28" t="s">
        <v>34</v>
      </c>
      <c r="I37" s="29">
        <f t="shared" si="2"/>
        <v>17.84</v>
      </c>
      <c r="J37" s="29">
        <f t="shared" si="3"/>
        <v>17.4832</v>
      </c>
      <c r="K37" s="30">
        <v>2.64</v>
      </c>
      <c r="L37" s="30"/>
      <c r="M37" s="29">
        <f t="shared" si="1"/>
        <v>46.155647999999999</v>
      </c>
    </row>
    <row r="38" spans="2:13">
      <c r="B38" s="24" t="s">
        <v>49</v>
      </c>
      <c r="C38" s="25"/>
      <c r="D38" s="25"/>
      <c r="E38" s="25">
        <v>17.96</v>
      </c>
      <c r="F38" s="26" t="str">
        <f t="shared" si="4"/>
        <v/>
      </c>
      <c r="G38" s="27">
        <v>0.98</v>
      </c>
      <c r="H38" s="28" t="s">
        <v>34</v>
      </c>
      <c r="I38" s="29">
        <f t="shared" si="2"/>
        <v>17.96</v>
      </c>
      <c r="J38" s="29">
        <f t="shared" si="3"/>
        <v>17.6008</v>
      </c>
      <c r="K38" s="30">
        <v>2.64</v>
      </c>
      <c r="L38" s="30"/>
      <c r="M38" s="29">
        <f t="shared" si="1"/>
        <v>46.466112000000003</v>
      </c>
    </row>
    <row r="39" spans="2:13">
      <c r="B39" s="24" t="s">
        <v>50</v>
      </c>
      <c r="C39" s="25"/>
      <c r="D39" s="25"/>
      <c r="E39" s="25">
        <v>14.75</v>
      </c>
      <c r="F39" s="26" t="str">
        <f t="shared" si="4"/>
        <v/>
      </c>
      <c r="G39" s="27">
        <v>0.98</v>
      </c>
      <c r="H39" s="28" t="s">
        <v>34</v>
      </c>
      <c r="I39" s="29">
        <f t="shared" si="2"/>
        <v>14.75</v>
      </c>
      <c r="J39" s="29">
        <f t="shared" si="3"/>
        <v>14.455</v>
      </c>
      <c r="K39" s="30">
        <v>2.64</v>
      </c>
      <c r="L39" s="30"/>
      <c r="M39" s="29">
        <f t="shared" si="1"/>
        <v>38.161200000000001</v>
      </c>
    </row>
    <row r="40" spans="2:13">
      <c r="B40" s="24" t="s">
        <v>51</v>
      </c>
      <c r="C40" s="25"/>
      <c r="D40" s="25"/>
      <c r="E40" s="25">
        <v>14.62</v>
      </c>
      <c r="F40" s="26" t="str">
        <f t="shared" si="4"/>
        <v/>
      </c>
      <c r="G40" s="27">
        <v>0.98</v>
      </c>
      <c r="H40" s="28" t="s">
        <v>34</v>
      </c>
      <c r="I40" s="29">
        <f t="shared" si="2"/>
        <v>14.62</v>
      </c>
      <c r="J40" s="29">
        <f t="shared" si="3"/>
        <v>14.327599999999999</v>
      </c>
      <c r="K40" s="30">
        <v>2.64</v>
      </c>
      <c r="L40" s="30"/>
      <c r="M40" s="29">
        <f t="shared" si="1"/>
        <v>37.824863999999998</v>
      </c>
    </row>
    <row r="41" spans="2:13">
      <c r="B41" s="24"/>
      <c r="C41" s="25"/>
      <c r="D41" s="25"/>
      <c r="E41" s="25"/>
      <c r="F41" s="26" t="str">
        <f t="shared" si="4"/>
        <v/>
      </c>
      <c r="G41" s="27">
        <v>0.98</v>
      </c>
      <c r="H41" s="28" t="s">
        <v>34</v>
      </c>
      <c r="I41" s="29">
        <f t="shared" si="2"/>
        <v>0</v>
      </c>
      <c r="J41" s="29">
        <f t="shared" si="3"/>
        <v>0</v>
      </c>
      <c r="K41" s="30">
        <v>0</v>
      </c>
      <c r="L41" s="30"/>
      <c r="M41" s="29">
        <f t="shared" si="1"/>
        <v>0</v>
      </c>
    </row>
    <row r="42" spans="2:13">
      <c r="B42" s="24"/>
      <c r="C42" s="25"/>
      <c r="D42" s="25"/>
      <c r="E42" s="25"/>
      <c r="F42" s="26" t="str">
        <f t="shared" si="4"/>
        <v/>
      </c>
      <c r="G42" s="27"/>
      <c r="H42" s="33"/>
      <c r="I42" s="29">
        <f t="shared" si="2"/>
        <v>0</v>
      </c>
      <c r="J42" s="29">
        <f t="shared" si="3"/>
        <v>0</v>
      </c>
      <c r="K42" s="30"/>
      <c r="L42" s="30"/>
      <c r="M42" s="29" t="str">
        <f t="shared" si="1"/>
        <v/>
      </c>
    </row>
    <row r="43" spans="2:13">
      <c r="B43" s="24"/>
      <c r="C43" s="25"/>
      <c r="D43" s="25"/>
      <c r="E43" s="25"/>
      <c r="F43" s="26" t="str">
        <f t="shared" si="4"/>
        <v/>
      </c>
      <c r="G43" s="27"/>
      <c r="H43" s="33"/>
      <c r="I43" s="29">
        <f t="shared" si="2"/>
        <v>0</v>
      </c>
      <c r="J43" s="29">
        <f t="shared" si="3"/>
        <v>0</v>
      </c>
      <c r="K43" s="30"/>
      <c r="L43" s="30"/>
      <c r="M43" s="29" t="str">
        <f t="shared" si="1"/>
        <v/>
      </c>
    </row>
    <row r="44" spans="2:13">
      <c r="B44" s="24"/>
      <c r="C44" s="25"/>
      <c r="D44" s="25"/>
      <c r="E44" s="25"/>
      <c r="F44" s="26" t="str">
        <f t="shared" si="4"/>
        <v/>
      </c>
      <c r="G44" s="27"/>
      <c r="H44" s="33"/>
      <c r="I44" s="29">
        <f t="shared" si="2"/>
        <v>0</v>
      </c>
      <c r="J44" s="29">
        <f t="shared" si="3"/>
        <v>0</v>
      </c>
      <c r="K44" s="30"/>
      <c r="L44" s="30"/>
      <c r="M44" s="29" t="str">
        <f t="shared" si="1"/>
        <v/>
      </c>
    </row>
    <row r="45" spans="2:13">
      <c r="B45" s="24"/>
      <c r="C45" s="25"/>
      <c r="D45" s="25"/>
      <c r="E45" s="25"/>
      <c r="F45" s="26" t="str">
        <f t="shared" si="4"/>
        <v/>
      </c>
      <c r="G45" s="27"/>
      <c r="H45" s="33"/>
      <c r="I45" s="29">
        <f t="shared" si="2"/>
        <v>0</v>
      </c>
      <c r="J45" s="29">
        <f t="shared" si="3"/>
        <v>0</v>
      </c>
      <c r="K45" s="30"/>
      <c r="L45" s="30"/>
      <c r="M45" s="29" t="str">
        <f t="shared" si="1"/>
        <v/>
      </c>
    </row>
    <row r="46" spans="2:13">
      <c r="B46" s="24"/>
      <c r="C46" s="25"/>
      <c r="D46" s="25"/>
      <c r="E46" s="25"/>
      <c r="F46" s="26" t="str">
        <f t="shared" si="4"/>
        <v/>
      </c>
      <c r="G46" s="27"/>
      <c r="H46" s="33"/>
      <c r="I46" s="29">
        <f t="shared" si="2"/>
        <v>0</v>
      </c>
      <c r="J46" s="29">
        <f t="shared" si="3"/>
        <v>0</v>
      </c>
      <c r="K46" s="30"/>
      <c r="L46" s="30"/>
      <c r="M46" s="29" t="str">
        <f t="shared" si="1"/>
        <v/>
      </c>
    </row>
    <row r="47" spans="2:13">
      <c r="B47" s="24"/>
      <c r="C47" s="25"/>
      <c r="D47" s="25"/>
      <c r="E47" s="25"/>
      <c r="F47" s="26" t="str">
        <f t="shared" si="4"/>
        <v/>
      </c>
      <c r="G47" s="27"/>
      <c r="H47" s="33"/>
      <c r="I47" s="29">
        <f t="shared" si="2"/>
        <v>0</v>
      </c>
      <c r="J47" s="29">
        <f t="shared" si="3"/>
        <v>0</v>
      </c>
      <c r="K47" s="30"/>
      <c r="L47" s="30"/>
      <c r="M47" s="29" t="str">
        <f t="shared" si="1"/>
        <v/>
      </c>
    </row>
    <row r="48" spans="2:13">
      <c r="B48" s="24"/>
      <c r="C48" s="25"/>
      <c r="D48" s="25"/>
      <c r="E48" s="25"/>
      <c r="F48" s="26" t="str">
        <f t="shared" si="4"/>
        <v/>
      </c>
      <c r="G48" s="27"/>
      <c r="H48" s="33"/>
      <c r="I48" s="29">
        <f t="shared" si="2"/>
        <v>0</v>
      </c>
      <c r="J48" s="29">
        <f t="shared" si="3"/>
        <v>0</v>
      </c>
      <c r="K48" s="30"/>
      <c r="L48" s="30"/>
      <c r="M48" s="29" t="str">
        <f>IF(ISBLANK(K48),"",IF(L48="",PRODUCT(J48:K48),(J48*(K48+L48)/2)))</f>
        <v/>
      </c>
    </row>
    <row r="49" spans="1:14">
      <c r="B49" s="24"/>
      <c r="C49" s="25"/>
      <c r="D49" s="25"/>
      <c r="E49" s="25"/>
      <c r="F49" s="26" t="str">
        <f t="shared" si="4"/>
        <v/>
      </c>
      <c r="G49" s="27"/>
      <c r="H49" s="33"/>
      <c r="I49" s="29">
        <f t="shared" si="2"/>
        <v>0</v>
      </c>
      <c r="J49" s="29">
        <f t="shared" si="3"/>
        <v>0</v>
      </c>
      <c r="K49" s="30"/>
      <c r="L49" s="30"/>
      <c r="M49" s="29" t="str">
        <f t="shared" si="1"/>
        <v/>
      </c>
    </row>
    <row r="50" spans="1:14">
      <c r="B50" s="24"/>
      <c r="C50" s="25"/>
      <c r="D50" s="25"/>
      <c r="E50" s="25"/>
      <c r="F50" s="26" t="str">
        <f t="shared" si="4"/>
        <v/>
      </c>
      <c r="G50" s="27"/>
      <c r="H50" s="33"/>
      <c r="I50" s="29">
        <f t="shared" si="2"/>
        <v>0</v>
      </c>
      <c r="J50" s="29">
        <f t="shared" si="3"/>
        <v>0</v>
      </c>
      <c r="K50" s="30"/>
      <c r="L50" s="30"/>
      <c r="M50" s="29" t="str">
        <f t="shared" si="1"/>
        <v/>
      </c>
    </row>
    <row r="51" spans="1:14">
      <c r="B51" s="24"/>
      <c r="C51" s="25"/>
      <c r="D51" s="25"/>
      <c r="E51" s="25"/>
      <c r="F51" s="26" t="str">
        <f t="shared" si="4"/>
        <v/>
      </c>
      <c r="G51" s="27"/>
      <c r="H51" s="33"/>
      <c r="I51" s="29">
        <f t="shared" si="2"/>
        <v>0</v>
      </c>
      <c r="J51" s="29">
        <f t="shared" si="3"/>
        <v>0</v>
      </c>
      <c r="K51" s="30"/>
      <c r="L51" s="30"/>
      <c r="M51" s="29" t="str">
        <f t="shared" si="1"/>
        <v/>
      </c>
    </row>
    <row r="52" spans="1:14">
      <c r="B52" s="24"/>
      <c r="C52" s="25"/>
      <c r="D52" s="25"/>
      <c r="E52" s="25"/>
      <c r="F52" s="26" t="str">
        <f t="shared" si="4"/>
        <v/>
      </c>
      <c r="G52" s="27"/>
      <c r="H52" s="33"/>
      <c r="I52" s="29">
        <f t="shared" si="2"/>
        <v>0</v>
      </c>
      <c r="J52" s="29">
        <f t="shared" si="3"/>
        <v>0</v>
      </c>
      <c r="K52" s="30"/>
      <c r="L52" s="30"/>
      <c r="M52" s="29" t="str">
        <f t="shared" si="1"/>
        <v/>
      </c>
    </row>
    <row r="53" spans="1:14">
      <c r="B53" s="24"/>
      <c r="C53" s="25"/>
      <c r="D53" s="25"/>
      <c r="E53" s="25"/>
      <c r="F53" s="26" t="str">
        <f t="shared" si="4"/>
        <v/>
      </c>
      <c r="G53" s="27"/>
      <c r="H53" s="33"/>
      <c r="I53" s="29">
        <f t="shared" si="2"/>
        <v>0</v>
      </c>
      <c r="J53" s="29">
        <f t="shared" si="3"/>
        <v>0</v>
      </c>
      <c r="K53" s="30"/>
      <c r="L53" s="30"/>
      <c r="M53" s="29" t="str">
        <f t="shared" si="1"/>
        <v/>
      </c>
      <c r="N53" s="34"/>
    </row>
    <row r="54" spans="1:14">
      <c r="B54" s="24"/>
      <c r="C54" s="25"/>
      <c r="D54" s="25"/>
      <c r="E54" s="25"/>
      <c r="F54" s="26" t="str">
        <f t="shared" si="4"/>
        <v/>
      </c>
      <c r="G54" s="27"/>
      <c r="H54" s="33"/>
      <c r="I54" s="29">
        <f t="shared" si="2"/>
        <v>0</v>
      </c>
      <c r="J54" s="29">
        <f t="shared" si="3"/>
        <v>0</v>
      </c>
      <c r="K54" s="30"/>
      <c r="L54" s="30"/>
      <c r="M54" s="29" t="str">
        <f t="shared" si="1"/>
        <v/>
      </c>
    </row>
    <row r="55" spans="1:14" ht="13.8" thickBot="1">
      <c r="A55" s="35" t="s">
        <v>52</v>
      </c>
      <c r="B55" s="35"/>
      <c r="C55" s="36"/>
      <c r="D55" s="36"/>
      <c r="E55" s="36"/>
      <c r="F55" s="36"/>
      <c r="G55" s="37"/>
      <c r="H55" s="38"/>
      <c r="I55" s="36"/>
      <c r="J55" s="36">
        <f>SUMIF($H$17:$H$54,"j",J17:J54)</f>
        <v>218.25580000000002</v>
      </c>
      <c r="K55" s="36"/>
      <c r="L55" s="36"/>
      <c r="M55" s="36">
        <f>SUM(M17:M54)</f>
        <v>557.42125600000008</v>
      </c>
    </row>
    <row r="56" spans="1:14" ht="13.8" thickTop="1">
      <c r="A56" s="10" t="s">
        <v>53</v>
      </c>
    </row>
    <row r="83" spans="2:2">
      <c r="B83" s="39" t="s">
        <v>54</v>
      </c>
    </row>
  </sheetData>
  <sheetProtection password="CC6F" sheet="1" selectLockedCells="1"/>
  <mergeCells count="4">
    <mergeCell ref="A1:M1"/>
    <mergeCell ref="A2:M2"/>
    <mergeCell ref="A3:M3"/>
    <mergeCell ref="A13:M13"/>
  </mergeCells>
  <conditionalFormatting sqref="E17">
    <cfRule type="cellIs" dxfId="4" priority="5" stopIfTrue="1" operator="greaterThan">
      <formula>0</formula>
    </cfRule>
  </conditionalFormatting>
  <conditionalFormatting sqref="E18:E54">
    <cfRule type="cellIs" dxfId="3" priority="4" stopIfTrue="1" operator="greaterThan">
      <formula>0</formula>
    </cfRule>
  </conditionalFormatting>
  <conditionalFormatting sqref="C17:C54">
    <cfRule type="cellIs" dxfId="2" priority="3" stopIfTrue="1" operator="greaterThan">
      <formula>E17-0.001</formula>
    </cfRule>
  </conditionalFormatting>
  <conditionalFormatting sqref="D17">
    <cfRule type="cellIs" dxfId="1" priority="2" stopIfTrue="1" operator="greaterThan">
      <formula>E17-0.001</formula>
    </cfRule>
  </conditionalFormatting>
  <conditionalFormatting sqref="D18:D54">
    <cfRule type="cellIs" dxfId="0" priority="1" stopIfTrue="1" operator="greaterThan">
      <formula>E18-0.001</formula>
    </cfRule>
  </conditionalFormatting>
  <hyperlinks>
    <hyperlink ref="N4" location="Beispiel!A1" display="Beispiel!A1"/>
  </hyperlinks>
  <pageMargins left="0.78740157480314965" right="0.78740157480314965" top="0.98425196850393704" bottom="0.98425196850393704" header="0.51181102362204722" footer="0.51181102362204722"/>
  <pageSetup paperSize="9" scale="78" orientation="portrait" horizontalDpi="300" verticalDpi="300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Volumen</vt:lpstr>
      <vt:lpstr>Volumen!Druckbereich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Heinz</dc:creator>
  <cp:lastModifiedBy>Heinz</cp:lastModifiedBy>
  <dcterms:created xsi:type="dcterms:W3CDTF">2014-05-29T18:01:43Z</dcterms:created>
  <dcterms:modified xsi:type="dcterms:W3CDTF">2014-05-29T18:02:03Z</dcterms:modified>
</cp:coreProperties>
</file>